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25" activeTab="0"/>
  </bookViews>
  <sheets>
    <sheet name="2023" sheetId="1" r:id="rId1"/>
    <sheet name="Sayfa5" sheetId="2" state="hidden" r:id="rId2"/>
  </sheets>
  <definedNames>
    <definedName name="Asama">#REF!</definedName>
    <definedName name="AsamaAd">#REF!</definedName>
    <definedName name="AyAd">#REF!</definedName>
    <definedName name="AyNo">#REF!</definedName>
    <definedName name="BaslaSatir" localSheetId="0">'2023'!$A$19</definedName>
    <definedName name="BaslaSatir">#REF!</definedName>
    <definedName name="BaslikSatir">#REF!</definedName>
    <definedName name="BaslikSutun">#REF!</definedName>
    <definedName name="ButceYil" localSheetId="0">'2023'!$B$10</definedName>
    <definedName name="ButceYil">#REF!</definedName>
    <definedName name="FormatSatir" localSheetId="0">'2023'!$A$4</definedName>
    <definedName name="FormatSatir">#REF!</definedName>
    <definedName name="KurAd" localSheetId="0">'2023'!$B$12</definedName>
    <definedName name="KurAd">#REF!</definedName>
    <definedName name="KurKod" localSheetId="0">'2023'!$B$11</definedName>
    <definedName name="KurKod">#REF!</definedName>
    <definedName name="Kurum">#REF!</definedName>
    <definedName name="Saat">#REF!</definedName>
    <definedName name="SatirBaslik">#REF!</definedName>
    <definedName name="SutunBaslik">#REF!</definedName>
    <definedName name="SutunBaslik4">#REF!</definedName>
    <definedName name="TabloSatir">#REF!</definedName>
    <definedName name="TabloSutun">#REF!</definedName>
    <definedName name="TeklifYil">#REF!</definedName>
    <definedName name="ToplamFormatSatir" localSheetId="0">'2023'!$A$2</definedName>
    <definedName name="ToplamFormatSatir">#REF!</definedName>
    <definedName name="ToplamSatir" localSheetId="0">'2023'!#REF!</definedName>
    <definedName name="ToplamSatir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<sst xmlns="http://schemas.openxmlformats.org/spreadsheetml/2006/main" count="160" uniqueCount="33">
  <si>
    <t/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</si>
  <si>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</si>
  <si>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</si>
  <si>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</si>
  <si>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</si>
  <si>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</si>
  <si>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</si>
  <si>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</si>
  <si>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</si>
  <si>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</si>
  <si>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</si>
  <si>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</si>
  <si>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0431</t>
  </si>
  <si>
    <t>Kurum Ad:</t>
  </si>
  <si>
    <t>GEBZE TEKNİK ÜNİVERSİTESİ</t>
  </si>
  <si>
    <t>ŞUBAT</t>
  </si>
  <si>
    <t>MART</t>
  </si>
  <si>
    <t>NİSAN</t>
  </si>
  <si>
    <t>MAYIS</t>
  </si>
  <si>
    <t>HAZİRAN</t>
  </si>
  <si>
    <t>PROGRAMLAR TOPLAMI</t>
  </si>
  <si>
    <t>EK- 3 PROGRAM SINIFLANDIRMASINA GÖRE BÜTÇE GİDERLERİNİN GELİŞİMİ</t>
  </si>
  <si>
    <t>ARAŞTIRMA, GELİŞTİRME VE YENİLİK</t>
  </si>
  <si>
    <t>YÜKSEKÖĞRETİMDE BİLİMSEL ARAŞTIRMA VE GELİŞTİRME</t>
  </si>
  <si>
    <t>YÜKSEKÖĞRETİM</t>
  </si>
  <si>
    <t>ÖĞRETİM ELEMANLARINA SAĞLANAN BURS VE DESTEKLER</t>
  </si>
  <si>
    <t>ÖN LİSANS EĞİTİMİ, LİSANS EĞİTİMİ VE LİSANSÜSTÜ EĞİTİM</t>
  </si>
  <si>
    <t>YÜKSEKÖĞRETİMDE ÖĞRENCİ YAŞAMI</t>
  </si>
  <si>
    <t>YÖNETİM VE DESTEK PROGRAMI</t>
  </si>
  <si>
    <t>TEFTİŞ, DENETİM VE DANIŞMANLIK HİZMETLERİ</t>
  </si>
  <si>
    <t>ÜST YÖNETİM, İDARİ VE MALİ HİZMETLER</t>
  </si>
  <si>
    <t>2023 BAŞLANGIÇ ÖDENEĞİ</t>
  </si>
  <si>
    <t>2022 GERÇEKLEŞME TOPLAMI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</si>
</sst>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4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9"/>
      <name val="Impact"/>
      <family val="2"/>
    </font>
    <font>
      <sz val="11"/>
      <color indexed="52"/>
      <name val="Gill Sans MT"/>
      <family val="2"/>
    </font>
    <font>
      <b/>
      <sz val="15"/>
      <color indexed="59"/>
      <name val="Gill Sans MT"/>
      <family val="2"/>
    </font>
    <font>
      <b/>
      <sz val="13"/>
      <color indexed="59"/>
      <name val="Gill Sans MT"/>
      <family val="2"/>
    </font>
    <font>
      <b/>
      <sz val="11"/>
      <color indexed="59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Impac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62" applyFont="1" applyAlignment="1">
      <alignment horizontal="center" vertical="center"/>
      <protection/>
    </xf>
    <xf numFmtId="3" fontId="8" fillId="0" borderId="0" xfId="62" applyNumberFormat="1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62" applyFont="1" applyAlignment="1">
      <alignment vertical="center"/>
      <protection/>
    </xf>
    <xf numFmtId="49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49" fontId="6" fillId="0" borderId="16" xfId="0" applyNumberFormat="1" applyFont="1" applyBorder="1" applyAlignment="1">
      <alignment horizontal="left" wrapText="1" indent="1"/>
    </xf>
    <xf numFmtId="3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49" fontId="6" fillId="0" borderId="19" xfId="0" applyNumberFormat="1" applyFont="1" applyBorder="1" applyAlignment="1">
      <alignment horizontal="left" wrapText="1" indent="2"/>
    </xf>
    <xf numFmtId="3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 applyProtection="1">
      <alignment horizontal="right" vertical="center" wrapText="1"/>
      <protection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1" fontId="6" fillId="0" borderId="0" xfId="62" applyNumberFormat="1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49" fontId="6" fillId="0" borderId="0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  <cellStyle name="Yüzde 3" xfId="64"/>
    <cellStyle name="Yüzde 4" xfId="65"/>
    <cellStyle name="Yüzde 5" xfId="66"/>
    <cellStyle name="Yüzde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78" zoomScaleNormal="78" zoomScalePageLayoutView="0" workbookViewId="0" topLeftCell="L15">
      <selection activeCell="P37" sqref="P37"/>
    </sheetView>
  </sheetViews>
  <sheetFormatPr defaultColWidth="9.00390625" defaultRowHeight="13.5" customHeight="1"/>
  <cols>
    <col min="1" max="1" width="59.625" style="4" customWidth="1"/>
    <col min="2" max="2" width="19.75390625" style="1" customWidth="1"/>
    <col min="3" max="3" width="22.75390625" style="1" customWidth="1"/>
    <col min="4" max="5" width="20.75390625" style="1" customWidth="1"/>
    <col min="6" max="7" width="20.75390625" style="1" hidden="1" customWidth="1"/>
    <col min="8" max="9" width="20.75390625" style="1" customWidth="1"/>
    <col min="10" max="11" width="20.75390625" style="1" hidden="1" customWidth="1"/>
    <col min="12" max="13" width="20.75390625" style="1" customWidth="1"/>
    <col min="14" max="15" width="20.75390625" style="1" hidden="1" customWidth="1"/>
    <col min="16" max="17" width="20.75390625" style="1" customWidth="1"/>
    <col min="18" max="18" width="20.75390625" style="1" hidden="1" customWidth="1"/>
    <col min="19" max="19" width="20.75390625" style="4" hidden="1" customWidth="1"/>
    <col min="20" max="21" width="20.75390625" style="4" customWidth="1"/>
    <col min="22" max="23" width="20.75390625" style="4" hidden="1" customWidth="1"/>
    <col min="24" max="27" width="20.75390625" style="4" customWidth="1"/>
    <col min="28" max="28" width="16.125" style="4" bestFit="1" customWidth="1"/>
    <col min="29" max="29" width="12.375" style="4" customWidth="1"/>
    <col min="30" max="30" width="13.25390625" style="4" customWidth="1"/>
    <col min="31" max="31" width="20.75390625" style="4" customWidth="1"/>
    <col min="32" max="16384" width="9.125" style="4" customWidth="1"/>
  </cols>
  <sheetData>
    <row r="1" spans="1:18" ht="12.75" customHeight="1" hidden="1" thickBot="1">
      <c r="A1" s="2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</row>
    <row r="2" spans="1:31" ht="15.75" hidden="1" thickBot="1">
      <c r="A2" s="5" t="s">
        <v>20</v>
      </c>
      <c r="B2" s="6">
        <v>0</v>
      </c>
      <c r="C2" s="6">
        <v>0</v>
      </c>
      <c r="D2" s="6">
        <v>0</v>
      </c>
      <c r="E2" s="6">
        <v>0</v>
      </c>
      <c r="F2" s="6"/>
      <c r="G2" s="6"/>
      <c r="H2" s="6">
        <f>IF(F2=0,0,F2-D2)</f>
        <v>0</v>
      </c>
      <c r="I2" s="6">
        <f>IF(G2=0,0,G2-E2)</f>
        <v>0</v>
      </c>
      <c r="J2" s="6"/>
      <c r="K2" s="6"/>
      <c r="L2" s="6">
        <f>IF(J2=0,0,J2-F2)</f>
        <v>0</v>
      </c>
      <c r="M2" s="6">
        <f>IF(K2=0,0,K2-G2)</f>
        <v>0</v>
      </c>
      <c r="N2" s="6"/>
      <c r="O2" s="6"/>
      <c r="P2" s="6">
        <f>IF(N2=0,0,N2-J2)</f>
        <v>0</v>
      </c>
      <c r="Q2" s="6">
        <f>IF(O2=0,0,O2-K2)</f>
        <v>0</v>
      </c>
      <c r="R2" s="6"/>
      <c r="S2" s="6"/>
      <c r="T2" s="6">
        <f>IF(R2=0,0,R2-N2)</f>
        <v>0</v>
      </c>
      <c r="U2" s="6">
        <f>IF(S2=0,0,S2-O2)</f>
        <v>0</v>
      </c>
      <c r="V2" s="6"/>
      <c r="W2" s="6"/>
      <c r="X2" s="6">
        <f>IF(V2=0,0,V2-R2)</f>
        <v>0</v>
      </c>
      <c r="Y2" s="6">
        <f>IF(W2=0,0,W2-S2)</f>
        <v>0</v>
      </c>
      <c r="Z2" s="6">
        <f>D2+H2+L2+P2+T2+X2</f>
        <v>0</v>
      </c>
      <c r="AA2" s="6">
        <f>E2+I2+M2+Q2+U2+Y2</f>
        <v>0</v>
      </c>
      <c r="AB2" s="7">
        <f>IF(AA2=0,0,IF(Z2=0,0,(AA2-Z2)/Z2*100))</f>
        <v>0</v>
      </c>
      <c r="AC2" s="8">
        <f>IF(Z2=0,0,IF(B2=0,0,Z2/B2*100))</f>
        <v>0</v>
      </c>
      <c r="AD2" s="8">
        <f>IF(AA2=0,0,IF(C2=0,0,AA2/C2*100))</f>
        <v>0</v>
      </c>
      <c r="AE2" s="6">
        <v>-1</v>
      </c>
    </row>
    <row r="3" spans="1:24" ht="12.75" customHeight="1" hidden="1">
      <c r="A3" s="2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9" t="s">
        <v>0</v>
      </c>
      <c r="X3" s="9" t="s">
        <v>0</v>
      </c>
    </row>
    <row r="4" spans="1:31" s="14" customFormat="1" ht="15" hidden="1">
      <c r="A4" s="10"/>
      <c r="B4" s="11">
        <v>0</v>
      </c>
      <c r="C4" s="11">
        <v>0</v>
      </c>
      <c r="D4" s="11">
        <v>0</v>
      </c>
      <c r="E4" s="11">
        <v>0</v>
      </c>
      <c r="F4" s="11"/>
      <c r="G4" s="11"/>
      <c r="H4" s="11">
        <f aca="true" t="shared" si="0" ref="H4:I6">IF(F4=0,0,F4-D4)</f>
        <v>0</v>
      </c>
      <c r="I4" s="11">
        <f t="shared" si="0"/>
        <v>0</v>
      </c>
      <c r="J4" s="11"/>
      <c r="K4" s="11"/>
      <c r="L4" s="11">
        <f aca="true" t="shared" si="1" ref="L4:M6">IF(J4=0,0,J4-F4)</f>
        <v>0</v>
      </c>
      <c r="M4" s="11">
        <f t="shared" si="1"/>
        <v>0</v>
      </c>
      <c r="N4" s="11"/>
      <c r="O4" s="11"/>
      <c r="P4" s="11">
        <f aca="true" t="shared" si="2" ref="P4:Q6">IF(N4=0,0,N4-J4)</f>
        <v>0</v>
      </c>
      <c r="Q4" s="11">
        <f t="shared" si="2"/>
        <v>0</v>
      </c>
      <c r="R4" s="11"/>
      <c r="S4" s="11"/>
      <c r="T4" s="11">
        <f aca="true" t="shared" si="3" ref="T4:U6">IF(R4=0,0,R4-N4)</f>
        <v>0</v>
      </c>
      <c r="U4" s="11">
        <f t="shared" si="3"/>
        <v>0</v>
      </c>
      <c r="V4" s="11"/>
      <c r="W4" s="11"/>
      <c r="X4" s="11">
        <f aca="true" t="shared" si="4" ref="X4:Y6">IF(V4=0,0,V4-R4)</f>
        <v>0</v>
      </c>
      <c r="Y4" s="11">
        <f t="shared" si="4"/>
        <v>0</v>
      </c>
      <c r="Z4" s="11">
        <f aca="true" t="shared" si="5" ref="Z4:AA6">D4+H4+L4+P4+T4+X4</f>
        <v>0</v>
      </c>
      <c r="AA4" s="11">
        <f t="shared" si="5"/>
        <v>0</v>
      </c>
      <c r="AB4" s="12">
        <f>IF(AA4=0,0,IF(Z4=0,0,(AA4-Z4)/Z4*100))</f>
        <v>0</v>
      </c>
      <c r="AC4" s="13">
        <f aca="true" t="shared" si="6" ref="AC4:AD6">IF(Z4=0,0,IF(B4=0,0,Z4/B4*100))</f>
        <v>0</v>
      </c>
      <c r="AD4" s="13">
        <f t="shared" si="6"/>
        <v>0</v>
      </c>
      <c r="AE4" s="11">
        <v>-1</v>
      </c>
    </row>
    <row r="5" spans="1:31" ht="15" hidden="1">
      <c r="A5" s="15"/>
      <c r="B5" s="16">
        <v>0</v>
      </c>
      <c r="C5" s="16">
        <v>0</v>
      </c>
      <c r="D5" s="16">
        <v>0</v>
      </c>
      <c r="E5" s="16">
        <v>0</v>
      </c>
      <c r="F5" s="16"/>
      <c r="G5" s="16"/>
      <c r="H5" s="16">
        <f t="shared" si="0"/>
        <v>0</v>
      </c>
      <c r="I5" s="16">
        <f t="shared" si="0"/>
        <v>0</v>
      </c>
      <c r="J5" s="16"/>
      <c r="K5" s="16"/>
      <c r="L5" s="16">
        <f t="shared" si="1"/>
        <v>0</v>
      </c>
      <c r="M5" s="16">
        <f t="shared" si="1"/>
        <v>0</v>
      </c>
      <c r="N5" s="16"/>
      <c r="O5" s="16"/>
      <c r="P5" s="16">
        <f t="shared" si="2"/>
        <v>0</v>
      </c>
      <c r="Q5" s="16">
        <f t="shared" si="2"/>
        <v>0</v>
      </c>
      <c r="R5" s="16"/>
      <c r="S5" s="16"/>
      <c r="T5" s="16">
        <f t="shared" si="3"/>
        <v>0</v>
      </c>
      <c r="U5" s="16">
        <f t="shared" si="3"/>
        <v>0</v>
      </c>
      <c r="V5" s="16"/>
      <c r="W5" s="16"/>
      <c r="X5" s="16">
        <f t="shared" si="4"/>
        <v>0</v>
      </c>
      <c r="Y5" s="16">
        <f t="shared" si="4"/>
        <v>0</v>
      </c>
      <c r="Z5" s="16">
        <f t="shared" si="5"/>
        <v>0</v>
      </c>
      <c r="AA5" s="16">
        <f t="shared" si="5"/>
        <v>0</v>
      </c>
      <c r="AB5" s="17">
        <f>IF(AA5=0,0,IF(Z5=0,0,(AA5-Z5)/Z5*100))</f>
        <v>0</v>
      </c>
      <c r="AC5" s="18">
        <f t="shared" si="6"/>
        <v>0</v>
      </c>
      <c r="AD5" s="18">
        <f t="shared" si="6"/>
        <v>0</v>
      </c>
      <c r="AE5" s="16">
        <v>-1</v>
      </c>
    </row>
    <row r="6" spans="1:31" ht="15" hidden="1">
      <c r="A6" s="19"/>
      <c r="B6" s="20">
        <v>0</v>
      </c>
      <c r="C6" s="20">
        <v>0</v>
      </c>
      <c r="D6" s="20">
        <v>0</v>
      </c>
      <c r="E6" s="20">
        <v>0</v>
      </c>
      <c r="F6" s="20"/>
      <c r="G6" s="20"/>
      <c r="H6" s="20">
        <f t="shared" si="0"/>
        <v>0</v>
      </c>
      <c r="I6" s="20">
        <f t="shared" si="0"/>
        <v>0</v>
      </c>
      <c r="J6" s="20"/>
      <c r="K6" s="20"/>
      <c r="L6" s="20">
        <f t="shared" si="1"/>
        <v>0</v>
      </c>
      <c r="M6" s="20">
        <f t="shared" si="1"/>
        <v>0</v>
      </c>
      <c r="N6" s="20"/>
      <c r="O6" s="20"/>
      <c r="P6" s="20">
        <f t="shared" si="2"/>
        <v>0</v>
      </c>
      <c r="Q6" s="20">
        <f t="shared" si="2"/>
        <v>0</v>
      </c>
      <c r="R6" s="20"/>
      <c r="S6" s="20"/>
      <c r="T6" s="20">
        <f t="shared" si="3"/>
        <v>0</v>
      </c>
      <c r="U6" s="20">
        <f t="shared" si="3"/>
        <v>0</v>
      </c>
      <c r="V6" s="20"/>
      <c r="W6" s="20"/>
      <c r="X6" s="20">
        <f t="shared" si="4"/>
        <v>0</v>
      </c>
      <c r="Y6" s="20">
        <f t="shared" si="4"/>
        <v>0</v>
      </c>
      <c r="Z6" s="20">
        <f t="shared" si="5"/>
        <v>0</v>
      </c>
      <c r="AA6" s="20">
        <f t="shared" si="5"/>
        <v>0</v>
      </c>
      <c r="AB6" s="21">
        <f>IF(AA6=0,0,IF(Z6=0,0,(AA6-Z6)/Z6*100))</f>
        <v>0</v>
      </c>
      <c r="AC6" s="22">
        <f t="shared" si="6"/>
        <v>0</v>
      </c>
      <c r="AD6" s="22">
        <f t="shared" si="6"/>
        <v>0</v>
      </c>
      <c r="AE6" s="20">
        <v>-1</v>
      </c>
    </row>
    <row r="7" spans="1:18" ht="12.75" customHeight="1" hidden="1">
      <c r="A7" s="2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</row>
    <row r="8" spans="1:18" ht="12.75" customHeight="1" hidden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 customHeight="1" hidden="1">
      <c r="A9" s="23" t="s">
        <v>0</v>
      </c>
      <c r="B9" s="24" t="s">
        <v>0</v>
      </c>
      <c r="C9" s="24" t="s">
        <v>0</v>
      </c>
      <c r="D9" s="24" t="s">
        <v>0</v>
      </c>
      <c r="E9" s="24" t="s">
        <v>0</v>
      </c>
      <c r="F9" s="24" t="s">
        <v>0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  <c r="N9" s="24" t="s">
        <v>0</v>
      </c>
      <c r="O9" s="24" t="s">
        <v>0</v>
      </c>
      <c r="P9" s="24" t="s">
        <v>0</v>
      </c>
      <c r="Q9" s="24" t="s">
        <v>0</v>
      </c>
      <c r="R9" s="24" t="s">
        <v>0</v>
      </c>
    </row>
    <row r="10" spans="1:18" ht="15.75" customHeight="1" hidden="1">
      <c r="A10" s="9" t="s">
        <v>11</v>
      </c>
      <c r="B10" s="25">
        <v>2022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0</v>
      </c>
      <c r="N10" s="24" t="s">
        <v>0</v>
      </c>
      <c r="O10" s="24" t="s">
        <v>0</v>
      </c>
      <c r="P10" s="24" t="s">
        <v>0</v>
      </c>
      <c r="Q10" s="24" t="s">
        <v>0</v>
      </c>
      <c r="R10" s="24" t="s">
        <v>0</v>
      </c>
    </row>
    <row r="11" spans="1:18" ht="15" hidden="1">
      <c r="A11" s="26" t="s">
        <v>1</v>
      </c>
      <c r="B11" s="27" t="s">
        <v>12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7" t="s">
        <v>0</v>
      </c>
      <c r="K11" s="27" t="s">
        <v>0</v>
      </c>
      <c r="L11" s="27" t="s">
        <v>0</v>
      </c>
      <c r="M11" s="27" t="s">
        <v>0</v>
      </c>
      <c r="N11" s="27" t="s">
        <v>0</v>
      </c>
      <c r="O11" s="27" t="s">
        <v>0</v>
      </c>
      <c r="P11" s="27" t="s">
        <v>0</v>
      </c>
      <c r="Q11" s="27" t="s">
        <v>0</v>
      </c>
      <c r="R11" s="27" t="s">
        <v>0</v>
      </c>
    </row>
    <row r="12" spans="1:2" ht="15" hidden="1">
      <c r="A12" s="4" t="s">
        <v>13</v>
      </c>
      <c r="B12" s="1" t="s">
        <v>14</v>
      </c>
    </row>
    <row r="13" ht="15" hidden="1"/>
    <row r="14" ht="13.5" customHeight="1" hidden="1"/>
    <row r="15" spans="1:31" ht="22.5" customHeight="1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16" ht="17.25" customHeight="1" thickBot="1">
      <c r="A16" s="14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31" ht="66.75" customHeight="1">
      <c r="A17" s="31" t="str">
        <f>KurAd</f>
        <v>GEBZE TEKNİK ÜNİVERSİTESİ</v>
      </c>
      <c r="B17" s="31" t="s">
        <v>32</v>
      </c>
      <c r="C17" s="31" t="s">
        <v>31</v>
      </c>
      <c r="D17" s="31" t="s">
        <v>2</v>
      </c>
      <c r="E17" s="31" t="s">
        <v>0</v>
      </c>
      <c r="F17" s="31" t="s">
        <v>15</v>
      </c>
      <c r="G17" s="31" t="s">
        <v>0</v>
      </c>
      <c r="H17" s="31" t="s">
        <v>3</v>
      </c>
      <c r="I17" s="31" t="s">
        <v>0</v>
      </c>
      <c r="J17" s="31" t="s">
        <v>16</v>
      </c>
      <c r="K17" s="31" t="s">
        <v>0</v>
      </c>
      <c r="L17" s="31" t="s">
        <v>4</v>
      </c>
      <c r="M17" s="31" t="s">
        <v>0</v>
      </c>
      <c r="N17" s="31" t="s">
        <v>17</v>
      </c>
      <c r="O17" s="31" t="s">
        <v>0</v>
      </c>
      <c r="P17" s="31" t="s">
        <v>5</v>
      </c>
      <c r="Q17" s="31" t="s">
        <v>0</v>
      </c>
      <c r="R17" s="31" t="s">
        <v>18</v>
      </c>
      <c r="S17" s="31" t="s">
        <v>0</v>
      </c>
      <c r="T17" s="31" t="s">
        <v>6</v>
      </c>
      <c r="U17" s="31" t="s">
        <v>0</v>
      </c>
      <c r="V17" s="31" t="s">
        <v>19</v>
      </c>
      <c r="W17" s="31" t="s">
        <v>0</v>
      </c>
      <c r="X17" s="31" t="s">
        <v>7</v>
      </c>
      <c r="Y17" s="31" t="s">
        <v>0</v>
      </c>
      <c r="Z17" s="31" t="s">
        <v>8</v>
      </c>
      <c r="AA17" s="31" t="s">
        <v>0</v>
      </c>
      <c r="AB17" s="31" t="s">
        <v>9</v>
      </c>
      <c r="AC17" s="31" t="s">
        <v>10</v>
      </c>
      <c r="AD17" s="31" t="s">
        <v>0</v>
      </c>
      <c r="AE17" s="31" t="str">
        <f>ButceYil&amp;" "&amp;"YILSONU GERÇEKLEŞME TAHMİNİ"</f>
        <v>2022 YILSONU GERÇEKLEŞME TAHMİNİ</v>
      </c>
    </row>
    <row r="18" spans="1:31" ht="39" customHeight="1" thickBot="1">
      <c r="A18" s="32" t="s">
        <v>0</v>
      </c>
      <c r="B18" s="32" t="s">
        <v>0</v>
      </c>
      <c r="C18" s="32" t="s">
        <v>0</v>
      </c>
      <c r="D18" s="29">
        <v>2022</v>
      </c>
      <c r="E18" s="29">
        <v>2023</v>
      </c>
      <c r="F18" s="29">
        <f>ButceYil-1</f>
        <v>2021</v>
      </c>
      <c r="G18" s="29">
        <f>ButceYil</f>
        <v>2022</v>
      </c>
      <c r="H18" s="29">
        <v>2022</v>
      </c>
      <c r="I18" s="29">
        <v>2023</v>
      </c>
      <c r="J18" s="29">
        <f>ButceYil-1</f>
        <v>2021</v>
      </c>
      <c r="K18" s="29">
        <f>ButceYil</f>
        <v>2022</v>
      </c>
      <c r="L18" s="29">
        <v>2022</v>
      </c>
      <c r="M18" s="29">
        <v>2023</v>
      </c>
      <c r="N18" s="29">
        <f>ButceYil-1</f>
        <v>2021</v>
      </c>
      <c r="O18" s="29">
        <f>ButceYil</f>
        <v>2022</v>
      </c>
      <c r="P18" s="29">
        <v>2022</v>
      </c>
      <c r="Q18" s="29">
        <v>2023</v>
      </c>
      <c r="R18" s="29">
        <f>ButceYil-1</f>
        <v>2021</v>
      </c>
      <c r="S18" s="29">
        <f>ButceYil</f>
        <v>2022</v>
      </c>
      <c r="T18" s="29">
        <v>2022</v>
      </c>
      <c r="U18" s="29">
        <v>2023</v>
      </c>
      <c r="V18" s="29">
        <f>ButceYil-1</f>
        <v>2021</v>
      </c>
      <c r="W18" s="29">
        <f>ButceYil</f>
        <v>2022</v>
      </c>
      <c r="X18" s="29">
        <v>2022</v>
      </c>
      <c r="Y18" s="29">
        <v>2023</v>
      </c>
      <c r="Z18" s="29">
        <v>2022</v>
      </c>
      <c r="AA18" s="29">
        <v>2023</v>
      </c>
      <c r="AB18" s="32" t="s">
        <v>0</v>
      </c>
      <c r="AC18" s="29">
        <v>2022</v>
      </c>
      <c r="AD18" s="29">
        <v>2023</v>
      </c>
      <c r="AE18" s="32" t="s">
        <v>0</v>
      </c>
    </row>
    <row r="19" spans="1:31" ht="24.75" customHeight="1">
      <c r="A19" s="10" t="s">
        <v>22</v>
      </c>
      <c r="B19" s="11">
        <v>6086800</v>
      </c>
      <c r="C19" s="11">
        <v>840000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13666000</v>
      </c>
      <c r="T19" s="11">
        <v>0</v>
      </c>
      <c r="U19" s="11">
        <v>13666000</v>
      </c>
      <c r="V19" s="11">
        <v>565000</v>
      </c>
      <c r="W19" s="11">
        <v>13666000</v>
      </c>
      <c r="X19" s="11">
        <v>565000</v>
      </c>
      <c r="Y19" s="11">
        <v>0</v>
      </c>
      <c r="Z19" s="11">
        <v>565000</v>
      </c>
      <c r="AA19" s="11">
        <v>13666000</v>
      </c>
      <c r="AB19" s="12">
        <v>2318.761061946903</v>
      </c>
      <c r="AC19" s="13">
        <v>9.282381546954065</v>
      </c>
      <c r="AD19" s="13">
        <v>1626.904761904762</v>
      </c>
      <c r="AE19" s="11">
        <v>1839000</v>
      </c>
    </row>
    <row r="20" spans="1:31" ht="35.25" customHeight="1">
      <c r="A20" s="15" t="s">
        <v>23</v>
      </c>
      <c r="B20" s="16">
        <v>6086800</v>
      </c>
      <c r="C20" s="16">
        <v>840000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13666000</v>
      </c>
      <c r="T20" s="16">
        <v>0</v>
      </c>
      <c r="U20" s="16">
        <v>13666000</v>
      </c>
      <c r="V20" s="16">
        <v>565000</v>
      </c>
      <c r="W20" s="16">
        <v>13666000</v>
      </c>
      <c r="X20" s="16">
        <v>565000</v>
      </c>
      <c r="Y20" s="16">
        <v>0</v>
      </c>
      <c r="Z20" s="16">
        <v>565000</v>
      </c>
      <c r="AA20" s="16">
        <v>13666000</v>
      </c>
      <c r="AB20" s="17">
        <v>2318.761061946903</v>
      </c>
      <c r="AC20" s="18">
        <v>9.282381546954065</v>
      </c>
      <c r="AD20" s="18">
        <v>1626.904761904762</v>
      </c>
      <c r="AE20" s="16">
        <v>1839000</v>
      </c>
    </row>
    <row r="21" spans="1:31" ht="24.75" customHeight="1">
      <c r="A21" s="10" t="s">
        <v>24</v>
      </c>
      <c r="B21" s="11">
        <v>317017274.84999996</v>
      </c>
      <c r="C21" s="11">
        <v>470725000</v>
      </c>
      <c r="D21" s="11">
        <v>18179675.16</v>
      </c>
      <c r="E21" s="11">
        <v>33795330.400000006</v>
      </c>
      <c r="F21" s="11">
        <v>40133754.870000005</v>
      </c>
      <c r="G21" s="11">
        <v>72854532.17</v>
      </c>
      <c r="H21" s="11">
        <v>21954079.710000005</v>
      </c>
      <c r="I21" s="11">
        <v>39059201.769999996</v>
      </c>
      <c r="J21" s="11">
        <v>60177347.98</v>
      </c>
      <c r="K21" s="11">
        <v>117489190.21</v>
      </c>
      <c r="L21" s="11">
        <v>20043593.109999992</v>
      </c>
      <c r="M21" s="11">
        <v>44634658.03999999</v>
      </c>
      <c r="N21" s="11">
        <v>83612853.47</v>
      </c>
      <c r="O21" s="11">
        <v>156643309.26</v>
      </c>
      <c r="P21" s="11">
        <v>23435505.490000002</v>
      </c>
      <c r="Q21" s="11">
        <v>39154119.05</v>
      </c>
      <c r="R21" s="11">
        <v>104236834.83000001</v>
      </c>
      <c r="S21" s="11">
        <v>195589781.12</v>
      </c>
      <c r="T21" s="11">
        <v>20623981.360000014</v>
      </c>
      <c r="U21" s="11">
        <v>38946471.860000014</v>
      </c>
      <c r="V21" s="11">
        <v>126277548.18</v>
      </c>
      <c r="W21" s="11">
        <v>234005969.43</v>
      </c>
      <c r="X21" s="11">
        <v>22040713.349999994</v>
      </c>
      <c r="Y21" s="11">
        <v>38416188.31</v>
      </c>
      <c r="Z21" s="11">
        <v>126277548.18</v>
      </c>
      <c r="AA21" s="11">
        <v>234005969.43</v>
      </c>
      <c r="AB21" s="12">
        <v>85.3108274611418</v>
      </c>
      <c r="AC21" s="13">
        <v>39.83301800816677</v>
      </c>
      <c r="AD21" s="13">
        <v>49.71182100589516</v>
      </c>
      <c r="AE21" s="11">
        <v>681313529.9300001</v>
      </c>
    </row>
    <row r="22" spans="1:31" ht="35.25" customHeight="1">
      <c r="A22" s="15" t="s">
        <v>25</v>
      </c>
      <c r="B22" s="16">
        <v>8299.09</v>
      </c>
      <c r="C22" s="16">
        <v>0</v>
      </c>
      <c r="D22" s="16">
        <v>0</v>
      </c>
      <c r="E22" s="16">
        <v>0</v>
      </c>
      <c r="F22" s="16">
        <v>3677.6</v>
      </c>
      <c r="G22" s="16">
        <v>0</v>
      </c>
      <c r="H22" s="16">
        <v>3677.6</v>
      </c>
      <c r="I22" s="16">
        <v>0</v>
      </c>
      <c r="J22" s="16">
        <v>4161.4</v>
      </c>
      <c r="K22" s="16">
        <v>0</v>
      </c>
      <c r="L22" s="16">
        <v>483.7999999999997</v>
      </c>
      <c r="M22" s="16">
        <v>0</v>
      </c>
      <c r="N22" s="16">
        <v>4161.4</v>
      </c>
      <c r="O22" s="16">
        <v>0</v>
      </c>
      <c r="P22" s="16">
        <v>0</v>
      </c>
      <c r="Q22" s="16">
        <v>0</v>
      </c>
      <c r="R22" s="16">
        <v>4161.4</v>
      </c>
      <c r="S22" s="16">
        <v>0</v>
      </c>
      <c r="T22" s="16">
        <v>0</v>
      </c>
      <c r="U22" s="16">
        <v>0</v>
      </c>
      <c r="V22" s="16">
        <v>6012.25</v>
      </c>
      <c r="W22" s="16">
        <v>0</v>
      </c>
      <c r="X22" s="16">
        <v>1850.8500000000004</v>
      </c>
      <c r="Y22" s="16">
        <v>0</v>
      </c>
      <c r="Z22" s="16">
        <v>6012.25</v>
      </c>
      <c r="AA22" s="16">
        <v>0</v>
      </c>
      <c r="AB22" s="17">
        <v>0</v>
      </c>
      <c r="AC22" s="18">
        <v>72.44468971899329</v>
      </c>
      <c r="AD22" s="18">
        <v>0</v>
      </c>
      <c r="AE22" s="16">
        <v>17500</v>
      </c>
    </row>
    <row r="23" spans="1:31" ht="38.25" customHeight="1">
      <c r="A23" s="15" t="s">
        <v>26</v>
      </c>
      <c r="B23" s="16">
        <v>304955715.42</v>
      </c>
      <c r="C23" s="16">
        <v>461815000</v>
      </c>
      <c r="D23" s="16">
        <v>18031441.79</v>
      </c>
      <c r="E23" s="16">
        <v>33755408.81</v>
      </c>
      <c r="F23" s="16">
        <v>39169903.6</v>
      </c>
      <c r="G23" s="16">
        <v>72194035.73</v>
      </c>
      <c r="H23" s="16">
        <v>21138461.810000002</v>
      </c>
      <c r="I23" s="16">
        <v>38438626.92</v>
      </c>
      <c r="J23" s="16">
        <v>58710974.1</v>
      </c>
      <c r="K23" s="16">
        <v>115250791.25</v>
      </c>
      <c r="L23" s="16">
        <v>19541070.5</v>
      </c>
      <c r="M23" s="16">
        <v>43056755.519999996</v>
      </c>
      <c r="N23" s="16">
        <v>80899976.58</v>
      </c>
      <c r="O23" s="16">
        <v>154353226.82</v>
      </c>
      <c r="P23" s="16">
        <v>22189002.479999997</v>
      </c>
      <c r="Q23" s="16">
        <v>39102435.56999999</v>
      </c>
      <c r="R23" s="16">
        <v>100815594.25</v>
      </c>
      <c r="S23" s="16">
        <v>191821283.6</v>
      </c>
      <c r="T23" s="16">
        <v>19915617.67</v>
      </c>
      <c r="U23" s="16">
        <v>37468056.78</v>
      </c>
      <c r="V23" s="16">
        <v>121685183.36</v>
      </c>
      <c r="W23" s="16">
        <v>229351337.82</v>
      </c>
      <c r="X23" s="16">
        <v>20869589.11</v>
      </c>
      <c r="Y23" s="16">
        <v>37530054.22</v>
      </c>
      <c r="Z23" s="16">
        <v>121685183.36</v>
      </c>
      <c r="AA23" s="16">
        <v>229351337.82</v>
      </c>
      <c r="AB23" s="17">
        <v>88.47926385702574</v>
      </c>
      <c r="AC23" s="18">
        <v>39.90257509763645</v>
      </c>
      <c r="AD23" s="18">
        <v>49.6630334268051</v>
      </c>
      <c r="AE23" s="16">
        <v>667156343.57</v>
      </c>
    </row>
    <row r="24" spans="1:31" ht="24.75" customHeight="1">
      <c r="A24" s="15" t="s">
        <v>27</v>
      </c>
      <c r="B24" s="16">
        <v>12053260.34</v>
      </c>
      <c r="C24" s="16">
        <v>8910000</v>
      </c>
      <c r="D24" s="16">
        <v>148233.37</v>
      </c>
      <c r="E24" s="16">
        <v>39921.59</v>
      </c>
      <c r="F24" s="16">
        <v>960173.67</v>
      </c>
      <c r="G24" s="16">
        <v>660496.44</v>
      </c>
      <c r="H24" s="16">
        <v>811940.3</v>
      </c>
      <c r="I24" s="16">
        <v>620574.85</v>
      </c>
      <c r="J24" s="16">
        <v>1462212.48</v>
      </c>
      <c r="K24" s="16">
        <v>2238398.96</v>
      </c>
      <c r="L24" s="16">
        <v>502038.80999999994</v>
      </c>
      <c r="M24" s="16">
        <v>1577902.52</v>
      </c>
      <c r="N24" s="16">
        <v>2708715.49</v>
      </c>
      <c r="O24" s="16">
        <v>2290082.44</v>
      </c>
      <c r="P24" s="16">
        <v>1246503.0100000002</v>
      </c>
      <c r="Q24" s="16">
        <v>51683.47999999998</v>
      </c>
      <c r="R24" s="16">
        <v>3417079.18</v>
      </c>
      <c r="S24" s="16">
        <v>3768497.52</v>
      </c>
      <c r="T24" s="16">
        <v>708363.69</v>
      </c>
      <c r="U24" s="16">
        <v>1478415.08</v>
      </c>
      <c r="V24" s="16">
        <v>4586352.57</v>
      </c>
      <c r="W24" s="16">
        <v>4654631.61</v>
      </c>
      <c r="X24" s="16">
        <v>1169273.3900000001</v>
      </c>
      <c r="Y24" s="16">
        <v>886134.0900000003</v>
      </c>
      <c r="Z24" s="16">
        <v>4586352.57</v>
      </c>
      <c r="AA24" s="16">
        <v>4654631.61</v>
      </c>
      <c r="AB24" s="17">
        <v>1.4887438102038464</v>
      </c>
      <c r="AC24" s="18">
        <v>38.05072188459841</v>
      </c>
      <c r="AD24" s="18">
        <v>52.24053434343434</v>
      </c>
      <c r="AE24" s="16">
        <v>14139686.36</v>
      </c>
    </row>
    <row r="25" spans="1:31" ht="24.75" customHeight="1">
      <c r="A25" s="10" t="s">
        <v>28</v>
      </c>
      <c r="B25" s="11">
        <v>48686647.58</v>
      </c>
      <c r="C25" s="11">
        <v>71586000</v>
      </c>
      <c r="D25" s="11">
        <v>3273481.53</v>
      </c>
      <c r="E25" s="11">
        <v>7540574.04</v>
      </c>
      <c r="F25" s="11">
        <v>7070461.3100000005</v>
      </c>
      <c r="G25" s="11">
        <v>14267510.14</v>
      </c>
      <c r="H25" s="11">
        <v>3796979.7800000007</v>
      </c>
      <c r="I25" s="11">
        <v>6726936.100000001</v>
      </c>
      <c r="J25" s="11">
        <v>10513245.18</v>
      </c>
      <c r="K25" s="11">
        <v>20947458.24</v>
      </c>
      <c r="L25" s="11">
        <v>3442783.869999999</v>
      </c>
      <c r="M25" s="11">
        <v>6679948.099999998</v>
      </c>
      <c r="N25" s="11">
        <v>14180158.07</v>
      </c>
      <c r="O25" s="11">
        <v>27858420.57</v>
      </c>
      <c r="P25" s="11">
        <v>3666912.8900000006</v>
      </c>
      <c r="Q25" s="11">
        <v>6910962.330000002</v>
      </c>
      <c r="R25" s="11">
        <v>17895842.86</v>
      </c>
      <c r="S25" s="11">
        <v>34878905</v>
      </c>
      <c r="T25" s="11">
        <v>3715684.789999999</v>
      </c>
      <c r="U25" s="11">
        <v>7020484.43</v>
      </c>
      <c r="V25" s="11">
        <v>21623877.16</v>
      </c>
      <c r="W25" s="11">
        <v>41909729.339999996</v>
      </c>
      <c r="X25" s="11">
        <v>3728034.3000000007</v>
      </c>
      <c r="Y25" s="11">
        <v>7030824.339999996</v>
      </c>
      <c r="Z25" s="11">
        <v>21623877.16</v>
      </c>
      <c r="AA25" s="11">
        <v>41909729.339999996</v>
      </c>
      <c r="AB25" s="12">
        <v>93.8122799621009</v>
      </c>
      <c r="AC25" s="13">
        <v>44.41438923160296</v>
      </c>
      <c r="AD25" s="13">
        <v>58.544588802279776</v>
      </c>
      <c r="AE25" s="11">
        <v>118711476.51</v>
      </c>
    </row>
    <row r="26" spans="1:31" ht="24.75" customHeight="1">
      <c r="A26" s="15" t="s">
        <v>29</v>
      </c>
      <c r="B26" s="16">
        <v>997773.1</v>
      </c>
      <c r="C26" s="16">
        <v>1441000</v>
      </c>
      <c r="D26" s="16">
        <v>85226.97</v>
      </c>
      <c r="E26" s="16">
        <v>248810.05</v>
      </c>
      <c r="F26" s="16">
        <v>144361.23</v>
      </c>
      <c r="G26" s="16">
        <v>405466.71</v>
      </c>
      <c r="H26" s="16">
        <v>59134.26000000001</v>
      </c>
      <c r="I26" s="16">
        <v>156656.66000000003</v>
      </c>
      <c r="J26" s="16">
        <v>202627.06</v>
      </c>
      <c r="K26" s="16">
        <v>559950.66</v>
      </c>
      <c r="L26" s="16">
        <v>58265.82999999999</v>
      </c>
      <c r="M26" s="16">
        <v>154483.95</v>
      </c>
      <c r="N26" s="16">
        <v>261048.36</v>
      </c>
      <c r="O26" s="16">
        <v>715801.87</v>
      </c>
      <c r="P26" s="16">
        <v>58421.29999999999</v>
      </c>
      <c r="Q26" s="16">
        <v>155851.20999999996</v>
      </c>
      <c r="R26" s="16">
        <v>330116.11</v>
      </c>
      <c r="S26" s="16">
        <v>873109.87</v>
      </c>
      <c r="T26" s="16">
        <v>69067.75</v>
      </c>
      <c r="U26" s="16">
        <v>157308</v>
      </c>
      <c r="V26" s="16">
        <v>389282.1</v>
      </c>
      <c r="W26" s="16">
        <v>1023292.33</v>
      </c>
      <c r="X26" s="16">
        <v>59165.98999999999</v>
      </c>
      <c r="Y26" s="16">
        <v>150182.45999999996</v>
      </c>
      <c r="Z26" s="16">
        <v>389282.1</v>
      </c>
      <c r="AA26" s="16">
        <v>1023292.33</v>
      </c>
      <c r="AB26" s="17">
        <v>162.8665253295746</v>
      </c>
      <c r="AC26" s="18">
        <v>39.0150927099558</v>
      </c>
      <c r="AD26" s="18">
        <v>71.01265301873698</v>
      </c>
      <c r="AE26" s="16">
        <v>2604983.17</v>
      </c>
    </row>
    <row r="27" spans="1:31" ht="24.75" customHeight="1" thickBot="1">
      <c r="A27" s="15" t="s">
        <v>30</v>
      </c>
      <c r="B27" s="16">
        <v>47688874.48</v>
      </c>
      <c r="C27" s="16">
        <v>70145000</v>
      </c>
      <c r="D27" s="16">
        <v>3188254.56</v>
      </c>
      <c r="E27" s="16">
        <v>7291763.99</v>
      </c>
      <c r="F27" s="16">
        <v>6926100.08</v>
      </c>
      <c r="G27" s="16">
        <v>13862043.43</v>
      </c>
      <c r="H27" s="16">
        <v>3737845.52</v>
      </c>
      <c r="I27" s="16">
        <v>6570279.4399999995</v>
      </c>
      <c r="J27" s="16">
        <v>10310618.12</v>
      </c>
      <c r="K27" s="16">
        <v>20387507.58</v>
      </c>
      <c r="L27" s="16">
        <v>3384518.039999999</v>
      </c>
      <c r="M27" s="16">
        <v>6525464.1499999985</v>
      </c>
      <c r="N27" s="16">
        <v>13919109.71</v>
      </c>
      <c r="O27" s="16">
        <v>27142618.7</v>
      </c>
      <c r="P27" s="16">
        <v>3608491.5900000017</v>
      </c>
      <c r="Q27" s="16">
        <v>6755111.120000001</v>
      </c>
      <c r="R27" s="16">
        <v>17565726.75</v>
      </c>
      <c r="S27" s="16">
        <v>34005795.13</v>
      </c>
      <c r="T27" s="16">
        <v>3646617.039999999</v>
      </c>
      <c r="U27" s="16">
        <v>6863176.430000003</v>
      </c>
      <c r="V27" s="16">
        <v>21234595.06</v>
      </c>
      <c r="W27" s="16">
        <v>40886437.01</v>
      </c>
      <c r="X27" s="16">
        <v>3668868.3099999987</v>
      </c>
      <c r="Y27" s="16">
        <v>6880641.879999995</v>
      </c>
      <c r="Z27" s="16">
        <v>21234595.06</v>
      </c>
      <c r="AA27" s="16">
        <v>40886437.01</v>
      </c>
      <c r="AB27" s="17">
        <v>92.54634663139181</v>
      </c>
      <c r="AC27" s="18">
        <v>44.52735631012947</v>
      </c>
      <c r="AD27" s="18">
        <v>58.28845535676099</v>
      </c>
      <c r="AE27" s="16">
        <v>116106493.34</v>
      </c>
    </row>
    <row r="28" spans="1:31" ht="24.75" customHeight="1" thickBot="1">
      <c r="A28" s="5" t="s">
        <v>20</v>
      </c>
      <c r="B28" s="6">
        <v>371790722.42999995</v>
      </c>
      <c r="C28" s="6">
        <v>543151000</v>
      </c>
      <c r="D28" s="6">
        <v>21453156.69</v>
      </c>
      <c r="E28" s="6">
        <v>41335904.440000005</v>
      </c>
      <c r="F28" s="6">
        <v>47204216.18000001</v>
      </c>
      <c r="G28" s="6">
        <v>87122042.31</v>
      </c>
      <c r="H28" s="6">
        <v>25751059.490000006</v>
      </c>
      <c r="I28" s="6">
        <v>45786137.87</v>
      </c>
      <c r="J28" s="6">
        <v>70690593.16</v>
      </c>
      <c r="K28" s="6">
        <v>138436648.45</v>
      </c>
      <c r="L28" s="6">
        <v>23486376.97999999</v>
      </c>
      <c r="M28" s="6">
        <v>51314606.139999986</v>
      </c>
      <c r="N28" s="6">
        <v>97793011.53999999</v>
      </c>
      <c r="O28" s="6">
        <v>184501729.82999998</v>
      </c>
      <c r="P28" s="6">
        <v>27102418.379999995</v>
      </c>
      <c r="Q28" s="6">
        <v>46065081.379999995</v>
      </c>
      <c r="R28" s="6">
        <v>122132677.69000001</v>
      </c>
      <c r="S28" s="6">
        <v>244134686.12</v>
      </c>
      <c r="T28" s="6">
        <v>24339666.15000002</v>
      </c>
      <c r="U28" s="6">
        <v>59632956.29000002</v>
      </c>
      <c r="V28" s="6">
        <v>148466425.34</v>
      </c>
      <c r="W28" s="6">
        <v>289581698.77</v>
      </c>
      <c r="X28" s="6">
        <v>26333747.64999999</v>
      </c>
      <c r="Y28" s="6">
        <v>45447012.649999976</v>
      </c>
      <c r="Z28" s="6">
        <v>148466425.34</v>
      </c>
      <c r="AA28" s="6">
        <v>289581698.77</v>
      </c>
      <c r="AB28" s="7">
        <v>95.0486098839079</v>
      </c>
      <c r="AC28" s="8">
        <v>39.93279454894224</v>
      </c>
      <c r="AD28" s="8">
        <v>53.315136816465404</v>
      </c>
      <c r="AE28" s="6">
        <v>801864006.44</v>
      </c>
    </row>
  </sheetData>
  <sheetProtection/>
  <mergeCells count="19">
    <mergeCell ref="AB17:AB18"/>
    <mergeCell ref="AC17:AD17"/>
    <mergeCell ref="AE17:AE18"/>
    <mergeCell ref="P17:Q17"/>
    <mergeCell ref="R17:S17"/>
    <mergeCell ref="T17:U17"/>
    <mergeCell ref="V17:W17"/>
    <mergeCell ref="X17:Y17"/>
    <mergeCell ref="Z17:AA17"/>
    <mergeCell ref="A15:AE15"/>
    <mergeCell ref="A17:A18"/>
    <mergeCell ref="B17:B18"/>
    <mergeCell ref="C17:C18"/>
    <mergeCell ref="D17:E17"/>
    <mergeCell ref="F17:G17"/>
    <mergeCell ref="H17:I17"/>
    <mergeCell ref="J17:K17"/>
    <mergeCell ref="L17:M17"/>
    <mergeCell ref="N17:O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32" r:id="rId1"/>
  <headerFooter alignWithMargins="0">
    <oddFooter>&amp;Le-bütçe "" aşaması verilerinden üretilmiştir.  (12.05.2021 13:48:28)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2023-07-26T07:00:48Z</cp:lastPrinted>
  <dcterms:created xsi:type="dcterms:W3CDTF">2008-07-17T10:37:11Z</dcterms:created>
  <dcterms:modified xsi:type="dcterms:W3CDTF">2023-07-31T06:37:02Z</dcterms:modified>
  <cp:category/>
  <cp:version/>
  <cp:contentType/>
  <cp:contentStatus/>
</cp:coreProperties>
</file>